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walters\Documents\"/>
    </mc:Choice>
  </mc:AlternateContent>
  <bookViews>
    <workbookView xWindow="0" yWindow="0" windowWidth="28800" windowHeight="12645"/>
  </bookViews>
  <sheets>
    <sheet name="City Data" sheetId="1" r:id="rId1"/>
    <sheet name="Top 20 Cit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H29" i="1"/>
  <c r="J29" i="1" s="1"/>
  <c r="H28" i="1"/>
  <c r="J28" i="1" s="1"/>
  <c r="E27" i="1"/>
  <c r="H27" i="1"/>
  <c r="J27" i="1" s="1"/>
  <c r="H26" i="1"/>
  <c r="J26" i="1" s="1"/>
  <c r="H25" i="1"/>
  <c r="J25" i="1" s="1"/>
  <c r="E24" i="1"/>
  <c r="H24" i="1"/>
  <c r="J24" i="1" s="1"/>
  <c r="E23" i="1"/>
  <c r="H23" i="1"/>
  <c r="J23" i="1" s="1"/>
  <c r="E22" i="1"/>
  <c r="H22" i="1"/>
  <c r="J22" i="1" s="1"/>
  <c r="E21" i="1"/>
  <c r="H21" i="1"/>
  <c r="J21" i="1" s="1"/>
  <c r="M20" i="1"/>
  <c r="H20" i="1"/>
  <c r="J20" i="1" s="1"/>
  <c r="E19" i="1"/>
  <c r="H19" i="1"/>
  <c r="J19" i="1" s="1"/>
  <c r="E18" i="1"/>
  <c r="H18" i="1"/>
  <c r="J18" i="1" s="1"/>
  <c r="H17" i="1"/>
  <c r="J17" i="1" s="1"/>
  <c r="E17" i="1"/>
  <c r="E16" i="1" l="1"/>
  <c r="H16" i="1"/>
  <c r="J16" i="1" s="1"/>
  <c r="H15" i="1"/>
  <c r="J15" i="1" s="1"/>
  <c r="H14" i="1"/>
  <c r="J14" i="1" s="1"/>
  <c r="E13" i="1"/>
  <c r="H13" i="1"/>
  <c r="J13" i="1" s="1"/>
  <c r="H12" i="1"/>
  <c r="J12" i="1" s="1"/>
  <c r="E11" i="1"/>
  <c r="H11" i="1"/>
  <c r="J11" i="1" s="1"/>
  <c r="E10" i="1"/>
  <c r="H10" i="1"/>
  <c r="J10" i="1" s="1"/>
  <c r="E9" i="1"/>
  <c r="H9" i="1"/>
  <c r="J9" i="1" s="1"/>
  <c r="E8" i="1"/>
  <c r="I7" i="1"/>
  <c r="H8" i="1"/>
  <c r="J8" i="1" s="1"/>
  <c r="E7" i="1"/>
  <c r="F7" i="1"/>
  <c r="H7" i="1" s="1"/>
  <c r="J7" i="1" s="1"/>
  <c r="E6" i="1"/>
  <c r="H6" i="1"/>
  <c r="J6" i="1" s="1"/>
  <c r="E5" i="1" l="1"/>
  <c r="H5" i="1" l="1"/>
  <c r="J5" i="1" s="1"/>
  <c r="H4" i="1"/>
  <c r="J4" i="1" s="1"/>
</calcChain>
</file>

<file path=xl/sharedStrings.xml><?xml version="1.0" encoding="utf-8"?>
<sst xmlns="http://schemas.openxmlformats.org/spreadsheetml/2006/main" count="185" uniqueCount="127">
  <si>
    <t>Atlanta</t>
  </si>
  <si>
    <t>Baltimore/Baltimore County</t>
  </si>
  <si>
    <t>Charlotte/Mecklenburg Co</t>
  </si>
  <si>
    <t>State</t>
  </si>
  <si>
    <t>Georgia</t>
  </si>
  <si>
    <t>Texas</t>
  </si>
  <si>
    <t>Maryland</t>
  </si>
  <si>
    <t>North Carolina</t>
  </si>
  <si>
    <t>Cincinnati</t>
  </si>
  <si>
    <t>Ohio</t>
  </si>
  <si>
    <t xml:space="preserve">Cleveland </t>
  </si>
  <si>
    <t>Columbus</t>
  </si>
  <si>
    <t>Denver/Denver County</t>
  </si>
  <si>
    <t>Colorado</t>
  </si>
  <si>
    <t>Detroit</t>
  </si>
  <si>
    <t>Michigan</t>
  </si>
  <si>
    <t>El Paso</t>
  </si>
  <si>
    <t>Fort Worth</t>
  </si>
  <si>
    <t>Indianapolis/Marion County</t>
  </si>
  <si>
    <t>Indiana</t>
  </si>
  <si>
    <t>Jacksonville/Duval County</t>
  </si>
  <si>
    <t>Florida</t>
  </si>
  <si>
    <t>Kansas City</t>
  </si>
  <si>
    <t>Missouri </t>
  </si>
  <si>
    <t>Lexington</t>
  </si>
  <si>
    <t>Memphis</t>
  </si>
  <si>
    <t>City</t>
  </si>
  <si>
    <t>Kentucky</t>
  </si>
  <si>
    <t>Louisville/Jefferson County</t>
  </si>
  <si>
    <t>Tennessee</t>
  </si>
  <si>
    <t>Milwaukee</t>
  </si>
  <si>
    <t>Wisconsin</t>
  </si>
  <si>
    <t>Nashville/Davidson County</t>
  </si>
  <si>
    <t xml:space="preserve">Oklahoma City </t>
  </si>
  <si>
    <t>Oklahoma</t>
  </si>
  <si>
    <t>Pittsburgh</t>
  </si>
  <si>
    <t>Pennsylvania</t>
  </si>
  <si>
    <t>Minneapolis</t>
  </si>
  <si>
    <t>Minnesota</t>
  </si>
  <si>
    <t>San Antonio</t>
  </si>
  <si>
    <t>Seattle</t>
  </si>
  <si>
    <t>Washington</t>
  </si>
  <si>
    <t>St. Louis</t>
  </si>
  <si>
    <t>San Jose</t>
  </si>
  <si>
    <t>California</t>
  </si>
  <si>
    <t>New York</t>
  </si>
  <si>
    <t>300.5 sq mi</t>
  </si>
  <si>
    <t>Los Angeles</t>
  </si>
  <si>
    <t>469.5 sq mi</t>
  </si>
  <si>
    <t>Chicago</t>
  </si>
  <si>
    <t>Illinois</t>
  </si>
  <si>
    <t>227.7 sq mi</t>
  </si>
  <si>
    <t>Houston</t>
  </si>
  <si>
    <t>640.4 sq mi</t>
  </si>
  <si>
    <t>Phoenix</t>
  </si>
  <si>
    <t>Arizona</t>
  </si>
  <si>
    <t>518.0 sq mi</t>
  </si>
  <si>
    <t>134.4 sq mi</t>
  </si>
  <si>
    <t>498.8 sq mi</t>
  </si>
  <si>
    <t>San Diego</t>
  </si>
  <si>
    <t>325.9 sq mi</t>
  </si>
  <si>
    <t>Dallas</t>
  </si>
  <si>
    <t>339.6 sq mi</t>
  </si>
  <si>
    <t>178.3 sq mi</t>
  </si>
  <si>
    <t>Austin</t>
  </si>
  <si>
    <t>319.9 sq mi</t>
  </si>
  <si>
    <t>747.3 sq mi</t>
  </si>
  <si>
    <t>342.9 sq mi</t>
  </si>
  <si>
    <t>220.0 sq mi</t>
  </si>
  <si>
    <t>361.6 sq mi</t>
  </si>
  <si>
    <t>Charlotte</t>
  </si>
  <si>
    <t>308.3 sq mi</t>
  </si>
  <si>
    <t>46.9 sq mi</t>
  </si>
  <si>
    <t>83.8 sq mi</t>
  </si>
  <si>
    <t>153.1 sq mi</t>
  </si>
  <si>
    <t>District of Columbia</t>
  </si>
  <si>
    <t>61.1 sq mi</t>
  </si>
  <si>
    <t>New York[d]</t>
  </si>
  <si>
    <t>Philadelphia[e]</t>
  </si>
  <si>
    <t>Jacksonville[f]</t>
  </si>
  <si>
    <t>Indianapolis[g]</t>
  </si>
  <si>
    <t>San Francisco[h]</t>
  </si>
  <si>
    <t>Denver[i]</t>
  </si>
  <si>
    <t>Washington[j]</t>
  </si>
  <si>
    <t>Change</t>
  </si>
  <si>
    <t>2020 Land Area</t>
  </si>
  <si>
    <t>2020 Rank</t>
  </si>
  <si>
    <t>Most Recent Financial Statements</t>
  </si>
  <si>
    <t>General Fund Revenue</t>
  </si>
  <si>
    <t>All Other Governmental Funds</t>
  </si>
  <si>
    <t>Business Type Operating Revenue</t>
  </si>
  <si>
    <t>Total Revenue</t>
  </si>
  <si>
    <t>Utilities</t>
  </si>
  <si>
    <t>Yes</t>
  </si>
  <si>
    <t># of Employees</t>
  </si>
  <si>
    <t>Population</t>
  </si>
  <si>
    <t>Total Capital Assets</t>
  </si>
  <si>
    <t>13.5 billion</t>
  </si>
  <si>
    <t>(in thousands)</t>
  </si>
  <si>
    <t>12.3 billion</t>
  </si>
  <si>
    <t>Total Governmental Funds Revenue</t>
  </si>
  <si>
    <t>yes</t>
  </si>
  <si>
    <t>9.1 billion</t>
  </si>
  <si>
    <t>General Fund Budget (original budget)</t>
  </si>
  <si>
    <t>14.5 billion</t>
  </si>
  <si>
    <t>309/550</t>
  </si>
  <si>
    <t>Land Area in sq miles</t>
  </si>
  <si>
    <t>2.7 billion</t>
  </si>
  <si>
    <t>4.3 billion</t>
  </si>
  <si>
    <t>7.5 billion</t>
  </si>
  <si>
    <t>9.3 billion</t>
  </si>
  <si>
    <t>2.9 billion</t>
  </si>
  <si>
    <t>1.9 billion</t>
  </si>
  <si>
    <t>no</t>
  </si>
  <si>
    <t>6.5 billion</t>
  </si>
  <si>
    <t>1.6 billion</t>
  </si>
  <si>
    <t>3.2 billion</t>
  </si>
  <si>
    <t>7.7 billion</t>
  </si>
  <si>
    <t>1.4 billion</t>
  </si>
  <si>
    <t>1.1 billion</t>
  </si>
  <si>
    <t>4.8 billion</t>
  </si>
  <si>
    <t>2.6 billion</t>
  </si>
  <si>
    <t>3.0 billion</t>
  </si>
  <si>
    <t>197 million</t>
  </si>
  <si>
    <t>6.0 billion</t>
  </si>
  <si>
    <t>11.7 billion</t>
  </si>
  <si>
    <t>2.5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</si>
</sst>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10" fontId="0" fillId="0" borderId="0" xfId="2" applyNumberFormat="1" applyFont="1"/>
    <xf numFmtId="164" fontId="0" fillId="0" borderId="0" xfId="1" applyNumberFormat="1" applyFont="1"/>
    <xf numFmtId="3" fontId="0" fillId="0" borderId="0" xfId="0" applyNumberFormat="1"/>
    <xf numFmtId="41" fontId="0" fillId="0" borderId="0" xfId="0" applyNumberFormat="1"/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1" fontId="4" fillId="0" borderId="0" xfId="0" applyNumberFormat="1" applyFont="1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42" fontId="0" fillId="0" borderId="0" xfId="0" applyNumberFormat="1"/>
    <xf numFmtId="41" fontId="3" fillId="2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161925</xdr:colOff>
      <xdr:row>1</xdr:row>
      <xdr:rowOff>161925</xdr:rowOff>
    </xdr:to>
    <xdr:pic>
      <xdr:nvPicPr>
        <xdr:cNvPr id="2" name="Picture 1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161925</xdr:rowOff>
    </xdr:to>
    <xdr:pic>
      <xdr:nvPicPr>
        <xdr:cNvPr id="3" name="Picture 2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161925</xdr:rowOff>
    </xdr:to>
    <xdr:pic>
      <xdr:nvPicPr>
        <xdr:cNvPr id="4" name="Picture 3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161925</xdr:rowOff>
    </xdr:to>
    <xdr:pic>
      <xdr:nvPicPr>
        <xdr:cNvPr id="5" name="Picture 4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161925</xdr:rowOff>
    </xdr:to>
    <xdr:pic>
      <xdr:nvPicPr>
        <xdr:cNvPr id="6" name="Picture 5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161925</xdr:colOff>
      <xdr:row>6</xdr:row>
      <xdr:rowOff>161925</xdr:rowOff>
    </xdr:to>
    <xdr:pic>
      <xdr:nvPicPr>
        <xdr:cNvPr id="7" name="Picture 6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161925</xdr:colOff>
      <xdr:row>7</xdr:row>
      <xdr:rowOff>161925</xdr:rowOff>
    </xdr:to>
    <xdr:pic>
      <xdr:nvPicPr>
        <xdr:cNvPr id="8" name="Picture 7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161925</xdr:colOff>
      <xdr:row>8</xdr:row>
      <xdr:rowOff>161925</xdr:rowOff>
    </xdr:to>
    <xdr:pic>
      <xdr:nvPicPr>
        <xdr:cNvPr id="9" name="Picture 8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161925</xdr:colOff>
      <xdr:row>9</xdr:row>
      <xdr:rowOff>161925</xdr:rowOff>
    </xdr:to>
    <xdr:pic>
      <xdr:nvPicPr>
        <xdr:cNvPr id="10" name="Picture 9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161925</xdr:colOff>
      <xdr:row>10</xdr:row>
      <xdr:rowOff>161925</xdr:rowOff>
    </xdr:to>
    <xdr:pic>
      <xdr:nvPicPr>
        <xdr:cNvPr id="11" name="Picture 10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161925</xdr:colOff>
      <xdr:row>11</xdr:row>
      <xdr:rowOff>161925</xdr:rowOff>
    </xdr:to>
    <xdr:pic>
      <xdr:nvPicPr>
        <xdr:cNvPr id="12" name="Picture 11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161925</xdr:colOff>
      <xdr:row>12</xdr:row>
      <xdr:rowOff>161925</xdr:rowOff>
    </xdr:to>
    <xdr:pic>
      <xdr:nvPicPr>
        <xdr:cNvPr id="13" name="Picture 12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161925</xdr:rowOff>
    </xdr:to>
    <xdr:pic>
      <xdr:nvPicPr>
        <xdr:cNvPr id="14" name="Picture 13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161925</xdr:colOff>
      <xdr:row>14</xdr:row>
      <xdr:rowOff>161925</xdr:rowOff>
    </xdr:to>
    <xdr:pic>
      <xdr:nvPicPr>
        <xdr:cNvPr id="15" name="Picture 14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161925</xdr:colOff>
      <xdr:row>15</xdr:row>
      <xdr:rowOff>161925</xdr:rowOff>
    </xdr:to>
    <xdr:pic>
      <xdr:nvPicPr>
        <xdr:cNvPr id="16" name="Picture 15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161925</xdr:colOff>
      <xdr:row>16</xdr:row>
      <xdr:rowOff>161925</xdr:rowOff>
    </xdr:to>
    <xdr:pic>
      <xdr:nvPicPr>
        <xdr:cNvPr id="17" name="Picture 16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161925</xdr:colOff>
      <xdr:row>17</xdr:row>
      <xdr:rowOff>161925</xdr:rowOff>
    </xdr:to>
    <xdr:pic>
      <xdr:nvPicPr>
        <xdr:cNvPr id="18" name="Picture 17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161925</xdr:colOff>
      <xdr:row>18</xdr:row>
      <xdr:rowOff>161925</xdr:rowOff>
    </xdr:to>
    <xdr:pic>
      <xdr:nvPicPr>
        <xdr:cNvPr id="19" name="Picture 18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161925</xdr:colOff>
      <xdr:row>19</xdr:row>
      <xdr:rowOff>161925</xdr:rowOff>
    </xdr:to>
    <xdr:pic>
      <xdr:nvPicPr>
        <xdr:cNvPr id="20" name="Picture 19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161925</xdr:colOff>
      <xdr:row>20</xdr:row>
      <xdr:rowOff>161925</xdr:rowOff>
    </xdr:to>
    <xdr:pic>
      <xdr:nvPicPr>
        <xdr:cNvPr id="21" name="Picture 20" descr="https://upload.wikimedia.org/wikipedia/commons/thumb/5/55/WMA_button2b.png/17px-WMA_button2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topLeftCell="A3" workbookViewId="0">
      <selection activeCell="B16" sqref="B16"/>
    </sheetView>
  </sheetViews>
  <sheetFormatPr defaultRowHeight="14.25" x14ac:dyDescent="0.45"/>
  <cols>
    <col min="2" max="2" width="23.1328125" bestFit="1" customWidth="1"/>
    <col min="3" max="3" width="12.265625" bestFit="1" customWidth="1"/>
    <col min="4" max="4" width="13.59765625" customWidth="1"/>
    <col min="5" max="6" width="10.6640625" style="5" bestFit="1" customWidth="1"/>
    <col min="7" max="7" width="14.86328125" style="5" customWidth="1"/>
    <col min="8" max="8" width="12" style="5" customWidth="1"/>
    <col min="9" max="9" width="10.6640625" style="5" bestFit="1" customWidth="1"/>
    <col min="10" max="10" width="10.86328125" style="5" bestFit="1" customWidth="1"/>
    <col min="11" max="11" width="10.73046875" bestFit="1" customWidth="1"/>
    <col min="13" max="13" width="10.86328125" style="3" bestFit="1" customWidth="1"/>
    <col min="14" max="14" width="12.73046875" style="3" customWidth="1"/>
  </cols>
  <sheetData>
    <row r="2" spans="1:15" x14ac:dyDescent="0.45">
      <c r="F2" s="13" t="s">
        <v>98</v>
      </c>
      <c r="G2" s="13"/>
      <c r="H2" s="13"/>
      <c r="I2" s="13"/>
      <c r="J2" s="13"/>
    </row>
    <row r="3" spans="1:15" s="7" customFormat="1" ht="82.5" x14ac:dyDescent="0.75">
      <c r="B3" s="8" t="s">
        <v>26</v>
      </c>
      <c r="C3" s="8" t="s">
        <v>3</v>
      </c>
      <c r="D3" s="9" t="s">
        <v>87</v>
      </c>
      <c r="E3" s="10" t="s">
        <v>103</v>
      </c>
      <c r="F3" s="10" t="s">
        <v>88</v>
      </c>
      <c r="G3" s="10" t="s">
        <v>100</v>
      </c>
      <c r="H3" s="10" t="s">
        <v>89</v>
      </c>
      <c r="I3" s="10" t="s">
        <v>90</v>
      </c>
      <c r="J3" s="10" t="s">
        <v>91</v>
      </c>
      <c r="K3" s="9" t="s">
        <v>96</v>
      </c>
      <c r="L3" s="9" t="s">
        <v>92</v>
      </c>
      <c r="M3" s="11" t="s">
        <v>94</v>
      </c>
      <c r="N3" s="11" t="s">
        <v>95</v>
      </c>
      <c r="O3" s="9" t="s">
        <v>106</v>
      </c>
    </row>
    <row r="4" spans="1:15" x14ac:dyDescent="0.45">
      <c r="A4">
        <v>1</v>
      </c>
      <c r="B4" t="s">
        <v>0</v>
      </c>
      <c r="C4" t="s">
        <v>4</v>
      </c>
      <c r="D4">
        <v>2020</v>
      </c>
      <c r="E4" s="12">
        <v>643319</v>
      </c>
      <c r="F4" s="12">
        <v>604052</v>
      </c>
      <c r="G4" s="12">
        <v>1047685</v>
      </c>
      <c r="H4" s="12">
        <f t="shared" ref="H4:H29" si="0">G4-F4</f>
        <v>443633</v>
      </c>
      <c r="I4" s="12">
        <v>997791</v>
      </c>
      <c r="J4" s="12">
        <f t="shared" ref="J4:J29" si="1">F4+H4+I4</f>
        <v>2045476</v>
      </c>
      <c r="K4" s="12" t="s">
        <v>97</v>
      </c>
      <c r="L4" t="s">
        <v>93</v>
      </c>
      <c r="M4" s="3">
        <v>7921</v>
      </c>
      <c r="N4" s="3">
        <v>506811</v>
      </c>
      <c r="O4">
        <v>134</v>
      </c>
    </row>
    <row r="5" spans="1:15" x14ac:dyDescent="0.45">
      <c r="A5">
        <v>2</v>
      </c>
      <c r="B5" t="s">
        <v>64</v>
      </c>
      <c r="C5" t="s">
        <v>5</v>
      </c>
      <c r="D5">
        <v>2020</v>
      </c>
      <c r="E5" s="5">
        <f>1099171+82787</f>
        <v>1181958</v>
      </c>
      <c r="F5" s="5">
        <v>911290</v>
      </c>
      <c r="G5" s="5">
        <v>1449476</v>
      </c>
      <c r="H5" s="5">
        <f t="shared" si="0"/>
        <v>538186</v>
      </c>
      <c r="I5" s="5">
        <v>2510234</v>
      </c>
      <c r="J5" s="5">
        <f t="shared" si="1"/>
        <v>3959710</v>
      </c>
      <c r="K5" s="4" t="s">
        <v>99</v>
      </c>
      <c r="L5" t="s">
        <v>101</v>
      </c>
      <c r="M5" s="3">
        <v>14772</v>
      </c>
      <c r="N5" s="3">
        <v>1006727</v>
      </c>
      <c r="O5">
        <v>327</v>
      </c>
    </row>
    <row r="6" spans="1:15" x14ac:dyDescent="0.45">
      <c r="A6">
        <v>3</v>
      </c>
      <c r="B6" t="s">
        <v>1</v>
      </c>
      <c r="C6" t="s">
        <v>6</v>
      </c>
      <c r="D6">
        <v>2020</v>
      </c>
      <c r="E6" s="5">
        <f>1959705+142540</f>
        <v>2102245</v>
      </c>
      <c r="F6" s="5">
        <v>1920628</v>
      </c>
      <c r="G6" s="5">
        <v>2391765</v>
      </c>
      <c r="H6" s="5">
        <f t="shared" si="0"/>
        <v>471137</v>
      </c>
      <c r="I6" s="5">
        <v>623786</v>
      </c>
      <c r="J6" s="5">
        <f t="shared" si="1"/>
        <v>3015551</v>
      </c>
      <c r="K6" t="s">
        <v>102</v>
      </c>
      <c r="L6" t="s">
        <v>101</v>
      </c>
      <c r="M6" s="3">
        <v>13694</v>
      </c>
      <c r="N6" s="3">
        <v>593490</v>
      </c>
      <c r="O6">
        <v>92</v>
      </c>
    </row>
    <row r="7" spans="1:15" x14ac:dyDescent="0.45">
      <c r="A7">
        <v>4</v>
      </c>
      <c r="B7" t="s">
        <v>2</v>
      </c>
      <c r="C7" t="s">
        <v>7</v>
      </c>
      <c r="D7">
        <v>2020</v>
      </c>
      <c r="E7" s="5">
        <f>727674</f>
        <v>727674</v>
      </c>
      <c r="F7" s="5">
        <f>716100</f>
        <v>716100</v>
      </c>
      <c r="G7" s="5">
        <v>1102203</v>
      </c>
      <c r="H7" s="5">
        <f t="shared" si="0"/>
        <v>386103</v>
      </c>
      <c r="I7" s="5">
        <f>761703</f>
        <v>761703</v>
      </c>
      <c r="J7" s="5">
        <f t="shared" si="1"/>
        <v>1863906</v>
      </c>
      <c r="K7" t="s">
        <v>104</v>
      </c>
      <c r="L7" t="s">
        <v>101</v>
      </c>
      <c r="M7" s="3">
        <v>8233</v>
      </c>
      <c r="N7" s="3">
        <v>940144</v>
      </c>
      <c r="O7" t="s">
        <v>105</v>
      </c>
    </row>
    <row r="8" spans="1:15" x14ac:dyDescent="0.45">
      <c r="A8">
        <v>5</v>
      </c>
      <c r="B8" t="s">
        <v>8</v>
      </c>
      <c r="C8" t="s">
        <v>9</v>
      </c>
      <c r="D8">
        <v>2020</v>
      </c>
      <c r="E8" s="5">
        <f>395542+19819</f>
        <v>415361</v>
      </c>
      <c r="F8" s="5">
        <v>445890</v>
      </c>
      <c r="G8" s="5">
        <v>895167</v>
      </c>
      <c r="H8" s="5">
        <f t="shared" si="0"/>
        <v>449277</v>
      </c>
      <c r="I8" s="5">
        <v>218344</v>
      </c>
      <c r="J8" s="5">
        <f t="shared" si="1"/>
        <v>1113511</v>
      </c>
      <c r="K8" t="s">
        <v>107</v>
      </c>
      <c r="L8" t="s">
        <v>101</v>
      </c>
      <c r="M8" s="3">
        <v>5164</v>
      </c>
      <c r="N8" s="3">
        <v>303940</v>
      </c>
      <c r="O8">
        <v>79.5</v>
      </c>
    </row>
    <row r="9" spans="1:15" x14ac:dyDescent="0.45">
      <c r="A9">
        <v>6</v>
      </c>
      <c r="B9" t="s">
        <v>10</v>
      </c>
      <c r="C9" t="s">
        <v>9</v>
      </c>
      <c r="D9">
        <v>2020</v>
      </c>
      <c r="E9" s="5">
        <f>635573+39496</f>
        <v>675069</v>
      </c>
      <c r="F9" s="5">
        <v>581864</v>
      </c>
      <c r="G9" s="5">
        <v>816925</v>
      </c>
      <c r="H9" s="5">
        <f t="shared" si="0"/>
        <v>235061</v>
      </c>
      <c r="I9" s="5">
        <v>654283</v>
      </c>
      <c r="J9" s="5">
        <f t="shared" si="1"/>
        <v>1471208</v>
      </c>
      <c r="K9" t="s">
        <v>108</v>
      </c>
      <c r="L9" t="s">
        <v>101</v>
      </c>
      <c r="M9" s="3">
        <v>7414</v>
      </c>
      <c r="N9" s="3">
        <v>396815</v>
      </c>
      <c r="O9">
        <v>82.5</v>
      </c>
    </row>
    <row r="10" spans="1:15" x14ac:dyDescent="0.45">
      <c r="A10">
        <v>7</v>
      </c>
      <c r="B10" t="s">
        <v>11</v>
      </c>
      <c r="C10" t="s">
        <v>9</v>
      </c>
      <c r="D10">
        <v>2020</v>
      </c>
      <c r="E10" s="5">
        <f>849176+108064</f>
        <v>957240</v>
      </c>
      <c r="F10" s="5">
        <v>984270</v>
      </c>
      <c r="G10" s="5">
        <v>1805720</v>
      </c>
      <c r="H10" s="5">
        <f t="shared" si="0"/>
        <v>821450</v>
      </c>
      <c r="I10" s="5">
        <v>638181</v>
      </c>
      <c r="J10" s="5">
        <f t="shared" si="1"/>
        <v>2443901</v>
      </c>
      <c r="K10" t="s">
        <v>109</v>
      </c>
      <c r="L10" t="s">
        <v>101</v>
      </c>
      <c r="M10" s="3">
        <v>9088</v>
      </c>
      <c r="N10" s="3">
        <v>914449</v>
      </c>
      <c r="O10">
        <v>226</v>
      </c>
    </row>
    <row r="11" spans="1:15" x14ac:dyDescent="0.45">
      <c r="A11">
        <v>8</v>
      </c>
      <c r="B11" t="s">
        <v>12</v>
      </c>
      <c r="C11" t="s">
        <v>13</v>
      </c>
      <c r="D11">
        <v>2020</v>
      </c>
      <c r="E11" s="5">
        <f>1493859+123547</f>
        <v>1617406</v>
      </c>
      <c r="F11" s="5">
        <v>1236021</v>
      </c>
      <c r="G11" s="5">
        <v>2324820</v>
      </c>
      <c r="H11" s="5">
        <f t="shared" si="0"/>
        <v>1088799</v>
      </c>
      <c r="I11" s="5">
        <v>798012</v>
      </c>
      <c r="J11" s="5">
        <f t="shared" si="1"/>
        <v>3122832</v>
      </c>
      <c r="K11" t="s">
        <v>110</v>
      </c>
      <c r="L11" t="s">
        <v>101</v>
      </c>
      <c r="M11" s="3">
        <v>11292</v>
      </c>
      <c r="N11" s="3">
        <v>749103</v>
      </c>
      <c r="O11">
        <v>154.9</v>
      </c>
    </row>
    <row r="12" spans="1:15" x14ac:dyDescent="0.45">
      <c r="A12">
        <v>9</v>
      </c>
      <c r="B12" t="s">
        <v>14</v>
      </c>
      <c r="C12" t="s">
        <v>15</v>
      </c>
      <c r="D12">
        <v>2021</v>
      </c>
      <c r="E12" s="5">
        <v>1034289</v>
      </c>
      <c r="F12" s="5">
        <v>1004331</v>
      </c>
      <c r="G12" s="5">
        <v>1477719</v>
      </c>
      <c r="H12" s="5">
        <f t="shared" si="0"/>
        <v>473388</v>
      </c>
      <c r="I12" s="5">
        <v>464650</v>
      </c>
      <c r="J12" s="5">
        <f t="shared" si="1"/>
        <v>1942369</v>
      </c>
      <c r="K12" t="s">
        <v>111</v>
      </c>
      <c r="L12" t="s">
        <v>101</v>
      </c>
      <c r="M12" s="3">
        <v>8935</v>
      </c>
      <c r="N12" s="3">
        <v>670031</v>
      </c>
      <c r="O12">
        <v>138.75</v>
      </c>
    </row>
    <row r="13" spans="1:15" x14ac:dyDescent="0.45">
      <c r="A13">
        <v>10</v>
      </c>
      <c r="B13" t="s">
        <v>16</v>
      </c>
      <c r="C13" t="s">
        <v>5</v>
      </c>
      <c r="D13">
        <v>2020</v>
      </c>
      <c r="E13" s="5">
        <f>457945</f>
        <v>457945</v>
      </c>
      <c r="F13" s="5">
        <v>421250</v>
      </c>
      <c r="G13" s="5">
        <v>678729</v>
      </c>
      <c r="H13" s="5">
        <f t="shared" si="0"/>
        <v>257479</v>
      </c>
      <c r="I13" s="5">
        <v>145060</v>
      </c>
      <c r="J13" s="5">
        <f t="shared" si="1"/>
        <v>823789</v>
      </c>
      <c r="K13" t="s">
        <v>112</v>
      </c>
      <c r="L13" t="s">
        <v>113</v>
      </c>
      <c r="M13" s="3">
        <v>5421</v>
      </c>
      <c r="N13" s="3">
        <v>691610</v>
      </c>
      <c r="O13">
        <v>256</v>
      </c>
    </row>
    <row r="14" spans="1:15" x14ac:dyDescent="0.45">
      <c r="A14">
        <v>11</v>
      </c>
      <c r="B14" t="s">
        <v>17</v>
      </c>
      <c r="C14" t="s">
        <v>5</v>
      </c>
      <c r="D14">
        <v>2020</v>
      </c>
      <c r="E14" s="5">
        <v>771938</v>
      </c>
      <c r="F14" s="5">
        <v>722229</v>
      </c>
      <c r="G14" s="5">
        <v>1178596</v>
      </c>
      <c r="H14" s="5">
        <f t="shared" si="0"/>
        <v>456367</v>
      </c>
      <c r="I14" s="5">
        <v>603644</v>
      </c>
      <c r="J14" s="5">
        <f t="shared" si="1"/>
        <v>1782240</v>
      </c>
      <c r="K14" t="s">
        <v>114</v>
      </c>
      <c r="L14" t="s">
        <v>101</v>
      </c>
      <c r="M14" s="3">
        <v>7170</v>
      </c>
      <c r="N14" s="3">
        <v>930971</v>
      </c>
      <c r="O14">
        <v>353</v>
      </c>
    </row>
    <row r="15" spans="1:15" x14ac:dyDescent="0.45">
      <c r="A15">
        <v>12</v>
      </c>
      <c r="B15" t="s">
        <v>18</v>
      </c>
      <c r="C15" t="s">
        <v>19</v>
      </c>
      <c r="D15">
        <v>2020</v>
      </c>
      <c r="E15" s="5">
        <v>688796</v>
      </c>
      <c r="F15" s="5">
        <v>732996</v>
      </c>
      <c r="G15" s="5">
        <v>1209976</v>
      </c>
      <c r="H15" s="5">
        <f t="shared" si="0"/>
        <v>476980</v>
      </c>
      <c r="I15" s="5">
        <v>0</v>
      </c>
      <c r="J15" s="5">
        <f t="shared" si="1"/>
        <v>1209976</v>
      </c>
      <c r="K15" t="s">
        <v>115</v>
      </c>
      <c r="L15" t="s">
        <v>113</v>
      </c>
      <c r="M15" s="3">
        <v>4452</v>
      </c>
      <c r="N15" s="3">
        <v>876384</v>
      </c>
      <c r="O15">
        <v>402</v>
      </c>
    </row>
    <row r="16" spans="1:15" x14ac:dyDescent="0.45">
      <c r="A16">
        <v>13</v>
      </c>
      <c r="B16" t="s">
        <v>20</v>
      </c>
      <c r="C16" t="s">
        <v>21</v>
      </c>
      <c r="D16">
        <v>2020</v>
      </c>
      <c r="E16" s="5">
        <f>1211767+139827</f>
        <v>1351594</v>
      </c>
      <c r="F16" s="5">
        <v>1278173</v>
      </c>
      <c r="G16" s="5">
        <v>1949142</v>
      </c>
      <c r="H16" s="5">
        <f t="shared" si="0"/>
        <v>670969</v>
      </c>
      <c r="I16" s="5">
        <v>156837</v>
      </c>
      <c r="J16" s="5">
        <f t="shared" si="1"/>
        <v>2105979</v>
      </c>
      <c r="K16" t="s">
        <v>116</v>
      </c>
      <c r="L16" t="s">
        <v>101</v>
      </c>
      <c r="M16" s="3">
        <v>7549</v>
      </c>
      <c r="N16" s="3">
        <v>982080</v>
      </c>
      <c r="O16">
        <v>874</v>
      </c>
    </row>
    <row r="17" spans="1:15" x14ac:dyDescent="0.45">
      <c r="A17">
        <v>14</v>
      </c>
      <c r="B17" s="6" t="s">
        <v>22</v>
      </c>
      <c r="C17" t="s">
        <v>23</v>
      </c>
      <c r="D17">
        <v>2021</v>
      </c>
      <c r="E17" s="5">
        <f>573970+54585</f>
        <v>628555</v>
      </c>
      <c r="F17" s="5">
        <v>607640</v>
      </c>
      <c r="G17" s="5">
        <v>1171410</v>
      </c>
      <c r="H17" s="5">
        <f t="shared" si="0"/>
        <v>563770</v>
      </c>
      <c r="I17" s="5">
        <v>517407</v>
      </c>
      <c r="J17" s="5">
        <f t="shared" si="1"/>
        <v>1688817</v>
      </c>
      <c r="K17" t="s">
        <v>117</v>
      </c>
      <c r="L17" t="s">
        <v>101</v>
      </c>
      <c r="M17" s="3">
        <v>4905</v>
      </c>
      <c r="N17" s="3">
        <v>503443</v>
      </c>
      <c r="O17">
        <v>319</v>
      </c>
    </row>
    <row r="18" spans="1:15" x14ac:dyDescent="0.45">
      <c r="A18">
        <v>15</v>
      </c>
      <c r="B18" s="6" t="s">
        <v>24</v>
      </c>
      <c r="C18" t="s">
        <v>27</v>
      </c>
      <c r="D18">
        <v>2021</v>
      </c>
      <c r="E18" s="5">
        <f>379978+8354</f>
        <v>388332</v>
      </c>
      <c r="F18" s="5">
        <v>386027</v>
      </c>
      <c r="G18" s="5">
        <v>482298</v>
      </c>
      <c r="H18" s="5">
        <f t="shared" si="0"/>
        <v>96271</v>
      </c>
      <c r="I18" s="5">
        <v>110905</v>
      </c>
      <c r="J18" s="5">
        <f t="shared" si="1"/>
        <v>593203</v>
      </c>
      <c r="K18" t="s">
        <v>118</v>
      </c>
      <c r="L18" t="s">
        <v>101</v>
      </c>
      <c r="M18" s="3">
        <v>2884</v>
      </c>
      <c r="N18" s="3">
        <v>322570</v>
      </c>
      <c r="O18">
        <v>286</v>
      </c>
    </row>
    <row r="19" spans="1:15" x14ac:dyDescent="0.45">
      <c r="A19">
        <v>16</v>
      </c>
      <c r="B19" s="6" t="s">
        <v>28</v>
      </c>
      <c r="C19" t="s">
        <v>27</v>
      </c>
      <c r="D19">
        <v>2021</v>
      </c>
      <c r="E19" s="5">
        <f>682283+75548</f>
        <v>757831</v>
      </c>
      <c r="F19" s="5">
        <v>783940</v>
      </c>
      <c r="G19" s="5">
        <v>1037238</v>
      </c>
      <c r="H19" s="5">
        <f t="shared" si="0"/>
        <v>253298</v>
      </c>
      <c r="I19" s="5">
        <v>583312</v>
      </c>
      <c r="J19" s="5">
        <f t="shared" si="1"/>
        <v>1620550</v>
      </c>
      <c r="K19" t="s">
        <v>119</v>
      </c>
      <c r="L19" t="s">
        <v>101</v>
      </c>
      <c r="M19" s="3">
        <v>5452</v>
      </c>
      <c r="N19" s="3">
        <v>782969</v>
      </c>
      <c r="O19">
        <v>397</v>
      </c>
    </row>
    <row r="20" spans="1:15" x14ac:dyDescent="0.45">
      <c r="A20">
        <v>17</v>
      </c>
      <c r="B20" t="s">
        <v>25</v>
      </c>
      <c r="C20" t="s">
        <v>29</v>
      </c>
      <c r="D20">
        <v>2021</v>
      </c>
      <c r="E20" s="5">
        <v>708692</v>
      </c>
      <c r="F20" s="5">
        <v>736591</v>
      </c>
      <c r="G20" s="5">
        <v>1144434</v>
      </c>
      <c r="H20" s="5">
        <f t="shared" si="0"/>
        <v>407843</v>
      </c>
      <c r="I20" s="5">
        <v>1698838</v>
      </c>
      <c r="J20" s="5">
        <f t="shared" si="1"/>
        <v>2843272</v>
      </c>
      <c r="K20" t="s">
        <v>120</v>
      </c>
      <c r="L20" t="s">
        <v>101</v>
      </c>
      <c r="M20" s="3">
        <f>1131+2674+452+1595+178+119+447+515+218+356</f>
        <v>7685</v>
      </c>
      <c r="N20" s="3">
        <v>633104</v>
      </c>
      <c r="O20">
        <v>315</v>
      </c>
    </row>
    <row r="21" spans="1:15" x14ac:dyDescent="0.45">
      <c r="A21">
        <v>18</v>
      </c>
      <c r="B21" t="s">
        <v>30</v>
      </c>
      <c r="C21" t="s">
        <v>31</v>
      </c>
      <c r="D21">
        <v>2020</v>
      </c>
      <c r="E21" s="5">
        <f>722545+1200+25019</f>
        <v>748764</v>
      </c>
      <c r="F21" s="5">
        <v>658572</v>
      </c>
      <c r="G21" s="5">
        <v>973361</v>
      </c>
      <c r="H21" s="5">
        <f t="shared" si="0"/>
        <v>314789</v>
      </c>
      <c r="I21" s="5">
        <v>251028</v>
      </c>
      <c r="J21" s="5">
        <f t="shared" si="1"/>
        <v>1224389</v>
      </c>
      <c r="K21" t="s">
        <v>121</v>
      </c>
      <c r="L21" t="s">
        <v>101</v>
      </c>
      <c r="M21" s="3">
        <v>8300</v>
      </c>
      <c r="N21" s="3">
        <v>587072</v>
      </c>
      <c r="O21">
        <v>96.9</v>
      </c>
    </row>
    <row r="22" spans="1:15" x14ac:dyDescent="0.45">
      <c r="A22">
        <v>19</v>
      </c>
      <c r="B22" t="s">
        <v>37</v>
      </c>
      <c r="C22" t="s">
        <v>38</v>
      </c>
      <c r="D22">
        <v>2020</v>
      </c>
      <c r="E22" s="5">
        <f>519343+13650</f>
        <v>532993</v>
      </c>
      <c r="F22" s="5">
        <v>512626</v>
      </c>
      <c r="G22" s="5">
        <v>903302</v>
      </c>
      <c r="H22" s="5">
        <f t="shared" si="0"/>
        <v>390676</v>
      </c>
      <c r="I22" s="5">
        <v>299762</v>
      </c>
      <c r="J22" s="5">
        <f t="shared" si="1"/>
        <v>1203064</v>
      </c>
      <c r="K22" t="s">
        <v>122</v>
      </c>
      <c r="L22" t="s">
        <v>101</v>
      </c>
      <c r="M22" s="3">
        <v>5327</v>
      </c>
      <c r="N22" s="3">
        <v>429606</v>
      </c>
      <c r="O22">
        <v>57.4</v>
      </c>
    </row>
    <row r="23" spans="1:15" x14ac:dyDescent="0.45">
      <c r="A23">
        <v>20</v>
      </c>
      <c r="B23" t="s">
        <v>32</v>
      </c>
      <c r="C23" t="s">
        <v>29</v>
      </c>
      <c r="D23">
        <v>2021</v>
      </c>
      <c r="E23" s="5">
        <f>1003347+138570</f>
        <v>1141917</v>
      </c>
      <c r="F23" s="5">
        <v>1317697</v>
      </c>
      <c r="G23" s="5">
        <v>3170046</v>
      </c>
      <c r="H23" s="5">
        <f t="shared" si="0"/>
        <v>1852349</v>
      </c>
      <c r="I23" s="5">
        <v>371264</v>
      </c>
      <c r="J23" s="5">
        <f t="shared" si="1"/>
        <v>3541310</v>
      </c>
      <c r="K23" t="s">
        <v>114</v>
      </c>
      <c r="L23" t="s">
        <v>101</v>
      </c>
      <c r="M23" s="3">
        <v>18548</v>
      </c>
      <c r="N23" s="3">
        <v>715491</v>
      </c>
      <c r="O23">
        <v>198</v>
      </c>
    </row>
    <row r="24" spans="1:15" x14ac:dyDescent="0.45">
      <c r="A24">
        <v>21</v>
      </c>
      <c r="B24" t="s">
        <v>33</v>
      </c>
      <c r="C24" t="s">
        <v>34</v>
      </c>
      <c r="D24">
        <v>2021</v>
      </c>
      <c r="E24" s="5">
        <f>418771+144646</f>
        <v>563417</v>
      </c>
      <c r="F24" s="5">
        <v>612089</v>
      </c>
      <c r="G24" s="5">
        <v>1031353</v>
      </c>
      <c r="H24" s="5">
        <f t="shared" si="0"/>
        <v>419264</v>
      </c>
      <c r="I24" s="5">
        <v>35701</v>
      </c>
      <c r="J24" s="5">
        <f t="shared" si="1"/>
        <v>1067054</v>
      </c>
      <c r="K24" t="s">
        <v>111</v>
      </c>
      <c r="L24" t="s">
        <v>101</v>
      </c>
      <c r="M24" s="3">
        <v>5146</v>
      </c>
      <c r="N24" s="3">
        <v>689743</v>
      </c>
      <c r="O24">
        <v>620</v>
      </c>
    </row>
    <row r="25" spans="1:15" x14ac:dyDescent="0.45">
      <c r="A25">
        <v>22</v>
      </c>
      <c r="B25" t="s">
        <v>35</v>
      </c>
      <c r="C25" t="s">
        <v>36</v>
      </c>
      <c r="D25">
        <v>2020</v>
      </c>
      <c r="E25" s="5">
        <v>608100</v>
      </c>
      <c r="F25" s="5">
        <v>536302</v>
      </c>
      <c r="G25" s="5">
        <v>606233</v>
      </c>
      <c r="H25" s="5">
        <f t="shared" si="0"/>
        <v>69931</v>
      </c>
      <c r="I25" s="5">
        <v>0</v>
      </c>
      <c r="J25" s="5">
        <f t="shared" si="1"/>
        <v>606233</v>
      </c>
      <c r="K25" t="s">
        <v>123</v>
      </c>
      <c r="L25" t="s">
        <v>113</v>
      </c>
      <c r="M25" s="3">
        <v>3388</v>
      </c>
      <c r="N25" s="3">
        <v>300286</v>
      </c>
      <c r="O25">
        <v>55.4</v>
      </c>
    </row>
    <row r="26" spans="1:15" x14ac:dyDescent="0.45">
      <c r="A26">
        <v>23</v>
      </c>
      <c r="B26" t="s">
        <v>39</v>
      </c>
      <c r="C26" t="s">
        <v>5</v>
      </c>
      <c r="D26">
        <v>2020</v>
      </c>
      <c r="E26" s="5">
        <v>1257387</v>
      </c>
      <c r="F26" s="5">
        <v>1290761</v>
      </c>
      <c r="G26" s="5">
        <v>2167976</v>
      </c>
      <c r="H26" s="5">
        <f t="shared" si="0"/>
        <v>877215</v>
      </c>
      <c r="I26" s="5">
        <v>27722</v>
      </c>
      <c r="J26" s="5">
        <f t="shared" si="1"/>
        <v>2195698</v>
      </c>
      <c r="K26" t="s">
        <v>124</v>
      </c>
      <c r="L26" t="s">
        <v>101</v>
      </c>
      <c r="M26" s="3">
        <v>11183</v>
      </c>
      <c r="N26" s="3">
        <v>1547250</v>
      </c>
      <c r="O26">
        <v>507</v>
      </c>
    </row>
    <row r="27" spans="1:15" x14ac:dyDescent="0.45">
      <c r="A27">
        <v>24</v>
      </c>
      <c r="B27" t="s">
        <v>40</v>
      </c>
      <c r="C27" t="s">
        <v>41</v>
      </c>
      <c r="D27">
        <v>2020</v>
      </c>
      <c r="E27" s="5">
        <f>2139434+122150</f>
        <v>2261584</v>
      </c>
      <c r="F27" s="5">
        <v>1574981</v>
      </c>
      <c r="G27" s="5">
        <v>2583496</v>
      </c>
      <c r="H27" s="5">
        <f t="shared" si="0"/>
        <v>1008515</v>
      </c>
      <c r="I27" s="5">
        <v>2057344</v>
      </c>
      <c r="J27" s="5">
        <f t="shared" si="1"/>
        <v>4640840</v>
      </c>
      <c r="K27" t="s">
        <v>125</v>
      </c>
      <c r="L27" t="s">
        <v>101</v>
      </c>
      <c r="M27" s="3">
        <v>12689</v>
      </c>
      <c r="N27" s="3">
        <v>761100</v>
      </c>
      <c r="O27">
        <v>83.78</v>
      </c>
    </row>
    <row r="28" spans="1:15" x14ac:dyDescent="0.45">
      <c r="A28">
        <v>25</v>
      </c>
      <c r="B28" t="s">
        <v>42</v>
      </c>
      <c r="C28" t="s">
        <v>23</v>
      </c>
      <c r="D28">
        <v>2021</v>
      </c>
      <c r="E28" s="5">
        <v>486519</v>
      </c>
      <c r="F28" s="5">
        <v>488417</v>
      </c>
      <c r="G28" s="5">
        <v>899926</v>
      </c>
      <c r="H28" s="5">
        <f t="shared" si="0"/>
        <v>411509</v>
      </c>
      <c r="I28" s="5">
        <v>148459</v>
      </c>
      <c r="J28" s="5">
        <f t="shared" si="1"/>
        <v>1048385</v>
      </c>
      <c r="K28" t="s">
        <v>126</v>
      </c>
      <c r="L28" t="s">
        <v>101</v>
      </c>
      <c r="M28" s="3">
        <v>6731</v>
      </c>
      <c r="N28" s="3">
        <v>301578</v>
      </c>
      <c r="O28">
        <v>61.4</v>
      </c>
    </row>
    <row r="29" spans="1:15" x14ac:dyDescent="0.45">
      <c r="A29">
        <v>26</v>
      </c>
      <c r="B29" t="s">
        <v>43</v>
      </c>
      <c r="C29" t="s">
        <v>44</v>
      </c>
      <c r="D29">
        <v>2021</v>
      </c>
      <c r="E29" s="5">
        <f>1494110+80826</f>
        <v>1574936</v>
      </c>
      <c r="F29" s="5">
        <v>1181321</v>
      </c>
      <c r="G29" s="5">
        <v>1894108</v>
      </c>
      <c r="H29" s="5">
        <f t="shared" si="0"/>
        <v>712787</v>
      </c>
      <c r="I29" s="5">
        <v>712328</v>
      </c>
      <c r="J29" s="5">
        <f t="shared" si="1"/>
        <v>2606436</v>
      </c>
      <c r="K29" t="s">
        <v>109</v>
      </c>
      <c r="L29" t="s">
        <v>101</v>
      </c>
      <c r="M29" s="3">
        <v>7627</v>
      </c>
      <c r="N29" s="3">
        <v>1029782</v>
      </c>
      <c r="O29">
        <v>181</v>
      </c>
    </row>
  </sheetData>
  <mergeCells count="1">
    <mergeCell ref="F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1" sqref="E1:E1048576"/>
    </sheetView>
  </sheetViews>
  <sheetFormatPr defaultRowHeight="14.25" x14ac:dyDescent="0.45"/>
  <cols>
    <col min="4" max="5" width="9.86328125" bestFit="1" customWidth="1"/>
  </cols>
  <sheetData>
    <row r="1" spans="1:7" x14ac:dyDescent="0.45">
      <c r="A1" s="1" t="s">
        <v>86</v>
      </c>
      <c r="B1" s="1" t="s">
        <v>26</v>
      </c>
      <c r="C1" s="1" t="s">
        <v>3</v>
      </c>
      <c r="D1" s="1">
        <v>2020</v>
      </c>
      <c r="E1" s="1">
        <v>2010</v>
      </c>
      <c r="F1" s="1" t="s">
        <v>84</v>
      </c>
      <c r="G1" s="1" t="s">
        <v>85</v>
      </c>
    </row>
    <row r="2" spans="1:7" x14ac:dyDescent="0.45">
      <c r="A2">
        <v>1</v>
      </c>
      <c r="B2" t="s">
        <v>77</v>
      </c>
      <c r="C2" t="s">
        <v>45</v>
      </c>
      <c r="D2" s="3">
        <v>8804190</v>
      </c>
      <c r="E2" s="3">
        <v>8175133</v>
      </c>
      <c r="F2" s="2">
        <v>7.6899999999999996E-2</v>
      </c>
      <c r="G2" t="s">
        <v>46</v>
      </c>
    </row>
    <row r="3" spans="1:7" x14ac:dyDescent="0.45">
      <c r="A3">
        <v>2</v>
      </c>
      <c r="B3" t="s">
        <v>47</v>
      </c>
      <c r="C3" t="s">
        <v>44</v>
      </c>
      <c r="D3" s="3">
        <v>3898747</v>
      </c>
      <c r="E3" s="3">
        <v>3792621</v>
      </c>
      <c r="F3" s="2">
        <v>2.8000000000000001E-2</v>
      </c>
      <c r="G3" t="s">
        <v>48</v>
      </c>
    </row>
    <row r="4" spans="1:7" x14ac:dyDescent="0.45">
      <c r="A4">
        <v>3</v>
      </c>
      <c r="B4" t="s">
        <v>49</v>
      </c>
      <c r="C4" t="s">
        <v>50</v>
      </c>
      <c r="D4" s="3">
        <v>2746388</v>
      </c>
      <c r="E4" s="3">
        <v>2695598</v>
      </c>
      <c r="F4" s="2">
        <v>1.8800000000000001E-2</v>
      </c>
      <c r="G4" t="s">
        <v>51</v>
      </c>
    </row>
    <row r="5" spans="1:7" x14ac:dyDescent="0.45">
      <c r="A5">
        <v>4</v>
      </c>
      <c r="B5" t="s">
        <v>52</v>
      </c>
      <c r="C5" t="s">
        <v>5</v>
      </c>
      <c r="D5" s="3">
        <v>2304580</v>
      </c>
      <c r="E5" s="3">
        <v>2099451</v>
      </c>
      <c r="F5" s="2">
        <v>9.7699999999999995E-2</v>
      </c>
      <c r="G5" t="s">
        <v>53</v>
      </c>
    </row>
    <row r="6" spans="1:7" x14ac:dyDescent="0.45">
      <c r="A6">
        <v>5</v>
      </c>
      <c r="B6" t="s">
        <v>54</v>
      </c>
      <c r="C6" t="s">
        <v>55</v>
      </c>
      <c r="D6" s="3">
        <v>1608139</v>
      </c>
      <c r="E6" s="3">
        <v>1445632</v>
      </c>
      <c r="F6" s="2">
        <v>0.1124</v>
      </c>
      <c r="G6" t="s">
        <v>56</v>
      </c>
    </row>
    <row r="7" spans="1:7" x14ac:dyDescent="0.45">
      <c r="A7">
        <v>6</v>
      </c>
      <c r="B7" t="s">
        <v>78</v>
      </c>
      <c r="C7" t="s">
        <v>36</v>
      </c>
      <c r="D7" s="3">
        <v>1603797</v>
      </c>
      <c r="E7" s="3">
        <v>1526006</v>
      </c>
      <c r="F7" s="2">
        <v>5.0999999999999997E-2</v>
      </c>
      <c r="G7" t="s">
        <v>57</v>
      </c>
    </row>
    <row r="8" spans="1:7" x14ac:dyDescent="0.45">
      <c r="A8">
        <v>7</v>
      </c>
      <c r="B8" t="s">
        <v>39</v>
      </c>
      <c r="C8" t="s">
        <v>5</v>
      </c>
      <c r="D8" s="3">
        <v>1434625</v>
      </c>
      <c r="E8" s="3">
        <v>1327407</v>
      </c>
      <c r="F8" s="2">
        <v>8.0799999999999997E-2</v>
      </c>
      <c r="G8" t="s">
        <v>58</v>
      </c>
    </row>
    <row r="9" spans="1:7" x14ac:dyDescent="0.45">
      <c r="A9">
        <v>8</v>
      </c>
      <c r="B9" t="s">
        <v>59</v>
      </c>
      <c r="C9" t="s">
        <v>44</v>
      </c>
      <c r="D9" s="3">
        <v>1386932</v>
      </c>
      <c r="E9" s="3">
        <v>1307402</v>
      </c>
      <c r="F9" s="2">
        <v>6.08E-2</v>
      </c>
      <c r="G9" t="s">
        <v>60</v>
      </c>
    </row>
    <row r="10" spans="1:7" x14ac:dyDescent="0.45">
      <c r="A10">
        <v>9</v>
      </c>
      <c r="B10" t="s">
        <v>61</v>
      </c>
      <c r="C10" t="s">
        <v>5</v>
      </c>
      <c r="D10" s="3">
        <v>1304379</v>
      </c>
      <c r="E10" s="3">
        <v>1197816</v>
      </c>
      <c r="F10" s="2">
        <v>8.8999999999999996E-2</v>
      </c>
      <c r="G10" t="s">
        <v>62</v>
      </c>
    </row>
    <row r="11" spans="1:7" x14ac:dyDescent="0.45">
      <c r="A11">
        <v>10</v>
      </c>
      <c r="B11" t="s">
        <v>43</v>
      </c>
      <c r="C11" t="s">
        <v>44</v>
      </c>
      <c r="D11" s="3">
        <v>1013240</v>
      </c>
      <c r="E11" s="3">
        <v>945942</v>
      </c>
      <c r="F11" s="2">
        <v>7.1099999999999997E-2</v>
      </c>
      <c r="G11" t="s">
        <v>63</v>
      </c>
    </row>
    <row r="12" spans="1:7" x14ac:dyDescent="0.45">
      <c r="A12">
        <v>11</v>
      </c>
      <c r="B12" t="s">
        <v>64</v>
      </c>
      <c r="C12" t="s">
        <v>5</v>
      </c>
      <c r="D12" s="3">
        <v>961855</v>
      </c>
      <c r="E12" s="3">
        <v>790390</v>
      </c>
      <c r="F12" s="2">
        <v>0.21690000000000001</v>
      </c>
      <c r="G12" t="s">
        <v>65</v>
      </c>
    </row>
    <row r="13" spans="1:7" x14ac:dyDescent="0.45">
      <c r="A13">
        <v>12</v>
      </c>
      <c r="B13" t="s">
        <v>79</v>
      </c>
      <c r="C13" t="s">
        <v>21</v>
      </c>
      <c r="D13" s="3">
        <v>949611</v>
      </c>
      <c r="E13" s="3">
        <v>821784</v>
      </c>
      <c r="F13" s="2">
        <v>0.1555</v>
      </c>
      <c r="G13" t="s">
        <v>66</v>
      </c>
    </row>
    <row r="14" spans="1:7" x14ac:dyDescent="0.45">
      <c r="A14">
        <v>13</v>
      </c>
      <c r="B14" t="s">
        <v>17</v>
      </c>
      <c r="C14" t="s">
        <v>5</v>
      </c>
      <c r="D14" s="3">
        <v>918915</v>
      </c>
      <c r="E14" s="3">
        <v>741206</v>
      </c>
      <c r="F14" s="2">
        <v>0.23980000000000001</v>
      </c>
      <c r="G14" t="s">
        <v>67</v>
      </c>
    </row>
    <row r="15" spans="1:7" x14ac:dyDescent="0.45">
      <c r="A15">
        <v>14</v>
      </c>
      <c r="B15" t="s">
        <v>11</v>
      </c>
      <c r="C15" t="s">
        <v>9</v>
      </c>
      <c r="D15" s="3">
        <v>905748</v>
      </c>
      <c r="E15" s="3">
        <v>787033</v>
      </c>
      <c r="F15" s="2">
        <v>0.15079999999999999</v>
      </c>
      <c r="G15" t="s">
        <v>68</v>
      </c>
    </row>
    <row r="16" spans="1:7" x14ac:dyDescent="0.45">
      <c r="A16">
        <v>15</v>
      </c>
      <c r="B16" t="s">
        <v>80</v>
      </c>
      <c r="C16" t="s">
        <v>19</v>
      </c>
      <c r="D16" s="3">
        <v>887642</v>
      </c>
      <c r="E16" s="3">
        <v>820445</v>
      </c>
      <c r="F16" s="2">
        <v>8.1900000000000001E-2</v>
      </c>
      <c r="G16" t="s">
        <v>69</v>
      </c>
    </row>
    <row r="17" spans="1:7" x14ac:dyDescent="0.45">
      <c r="A17">
        <v>16</v>
      </c>
      <c r="B17" t="s">
        <v>70</v>
      </c>
      <c r="C17" t="s">
        <v>7</v>
      </c>
      <c r="D17" s="3">
        <v>874579</v>
      </c>
      <c r="E17" s="3">
        <v>731424</v>
      </c>
      <c r="F17" s="2">
        <v>0.19570000000000001</v>
      </c>
      <c r="G17" t="s">
        <v>71</v>
      </c>
    </row>
    <row r="18" spans="1:7" x14ac:dyDescent="0.45">
      <c r="A18">
        <v>17</v>
      </c>
      <c r="B18" t="s">
        <v>81</v>
      </c>
      <c r="C18" t="s">
        <v>44</v>
      </c>
      <c r="D18" s="3">
        <v>873965</v>
      </c>
      <c r="E18" s="3">
        <v>805235</v>
      </c>
      <c r="F18" s="2">
        <v>8.5400000000000004E-2</v>
      </c>
      <c r="G18" t="s">
        <v>72</v>
      </c>
    </row>
    <row r="19" spans="1:7" x14ac:dyDescent="0.45">
      <c r="A19">
        <v>18</v>
      </c>
      <c r="B19" t="s">
        <v>40</v>
      </c>
      <c r="C19" t="s">
        <v>41</v>
      </c>
      <c r="D19" s="3">
        <v>737015</v>
      </c>
      <c r="E19" s="3">
        <v>608660</v>
      </c>
      <c r="F19" s="2">
        <v>0.2109</v>
      </c>
      <c r="G19" t="s">
        <v>73</v>
      </c>
    </row>
    <row r="20" spans="1:7" x14ac:dyDescent="0.45">
      <c r="A20">
        <v>19</v>
      </c>
      <c r="B20" t="s">
        <v>82</v>
      </c>
      <c r="C20" t="s">
        <v>13</v>
      </c>
      <c r="D20" s="3">
        <v>715522</v>
      </c>
      <c r="E20" s="3">
        <v>600158</v>
      </c>
      <c r="F20" s="2">
        <v>0.19220000000000001</v>
      </c>
      <c r="G20" t="s">
        <v>74</v>
      </c>
    </row>
    <row r="21" spans="1:7" x14ac:dyDescent="0.45">
      <c r="A21">
        <v>20</v>
      </c>
      <c r="B21" t="s">
        <v>83</v>
      </c>
      <c r="C21" t="s">
        <v>75</v>
      </c>
      <c r="D21" s="3">
        <v>689545</v>
      </c>
      <c r="E21" s="3">
        <v>601723</v>
      </c>
      <c r="F21" s="2">
        <v>0.14599999999999999</v>
      </c>
      <c r="G21" t="s">
        <v>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City Data</vt:lpstr>
      <vt:lpstr>Top 20 Cities</vt:lpstr>
    </vt:vector>
  </TitlesOfParts>
  <Company>City of Columbus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Wildes, Darlene M.</dc:creator>
  <cp:lastModifiedBy>Walters, Niyah I.</cp:lastModifiedBy>
  <dcterms:created xsi:type="dcterms:W3CDTF">2022-02-02T13:55:04Z</dcterms:created>
  <dcterms:modified xsi:type="dcterms:W3CDTF">2022-02-15T13:54:32Z</dcterms:modified>
</cp:coreProperties>
</file>